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re\Downloads\"/>
    </mc:Choice>
  </mc:AlternateContent>
  <xr:revisionPtr revIDLastSave="0" documentId="13_ncr:1_{7784B3B8-709E-4149-9DA9-FAF7186FC0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PI" sheetId="1" r:id="rId1"/>
    <sheet name="Teller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2" l="1"/>
  <c r="B16" i="2" l="1"/>
  <c r="H46" i="1" s="1"/>
  <c r="B15" i="2"/>
  <c r="B10" i="2" l="1"/>
  <c r="B14" i="2"/>
  <c r="B8" i="2"/>
  <c r="O3" i="2" l="1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" i="2"/>
  <c r="B12" i="2" l="1"/>
  <c r="B11" i="2"/>
  <c r="B9" i="2" l="1"/>
  <c r="B3" i="2"/>
  <c r="B1" i="2" l="1"/>
  <c r="H42" i="1" s="1"/>
  <c r="L22" i="2"/>
  <c r="O22" i="2" l="1"/>
  <c r="I22" i="2"/>
  <c r="R22" i="2" l="1"/>
  <c r="B2" i="2" l="1"/>
  <c r="H47" i="1" s="1"/>
  <c r="B7" i="2"/>
  <c r="B6" i="2"/>
  <c r="H49" i="1" s="1"/>
  <c r="B5" i="2"/>
  <c r="B4" i="2"/>
  <c r="H48" i="1"/>
  <c r="H45" i="1" l="1"/>
  <c r="H41" i="1"/>
  <c r="H43" i="1"/>
  <c r="H44" i="1"/>
  <c r="H40" i="1"/>
</calcChain>
</file>

<file path=xl/sharedStrings.xml><?xml version="1.0" encoding="utf-8"?>
<sst xmlns="http://schemas.openxmlformats.org/spreadsheetml/2006/main" count="55" uniqueCount="51">
  <si>
    <t>KPI måling av prestasjon.</t>
  </si>
  <si>
    <t>Test gjøres foretrekksvis over 60 ruter men kan gjøres på kortre distanse. @</t>
  </si>
  <si>
    <t xml:space="preserve">Strikelomme defineres som treffe mellom kjegle 1 &amp; 3 hvor kjegle 2 eller 6 ikke gjenstår. Sent fallen kjegle gjelder ikke. </t>
  </si>
  <si>
    <t>2 kolonner, Strikelomme og Øvrige kast.</t>
  </si>
  <si>
    <t xml:space="preserve">Resultat skrives inn på tradisjonell måte med kjeglefall på fyørste og andrekast på riktig sted. Sparekast noteres selvfølgelig. </t>
  </si>
  <si>
    <t>KPIer skal presenteres i % på følgende:</t>
  </si>
  <si>
    <t>Strikelomme %</t>
  </si>
  <si>
    <t>Strike % av kast i strikelomme.</t>
  </si>
  <si>
    <t>Fylte ruter %</t>
  </si>
  <si>
    <t>% 9ere på kast som ikke er strike</t>
  </si>
  <si>
    <t>% spare på 9ere</t>
  </si>
  <si>
    <t>% spare på øvrig kjeglefall</t>
  </si>
  <si>
    <t>Kast 1-20</t>
  </si>
  <si>
    <t>Kast 21-40</t>
  </si>
  <si>
    <t>Kast 41-60</t>
  </si>
  <si>
    <t>Strikelomme</t>
  </si>
  <si>
    <t>Øvrig</t>
  </si>
  <si>
    <t>Resultat:</t>
  </si>
  <si>
    <t xml:space="preserve">Strikelomme %: </t>
  </si>
  <si>
    <t>Antall kast</t>
  </si>
  <si>
    <t>Antall strike i lomma</t>
  </si>
  <si>
    <t>Antall treff i lomma</t>
  </si>
  <si>
    <t>Antall fylte ruter</t>
  </si>
  <si>
    <t>Antall førstekast med 9</t>
  </si>
  <si>
    <t>Antall spare etter 9</t>
  </si>
  <si>
    <t>Antall spare etter øvrig</t>
  </si>
  <si>
    <t>Fylte Ruter % :</t>
  </si>
  <si>
    <t>9ere % :</t>
  </si>
  <si>
    <t>Spare på 9ere % :</t>
  </si>
  <si>
    <t>Spare på øvrig %:</t>
  </si>
  <si>
    <t>Antall kast som ikke er X</t>
  </si>
  <si>
    <t>Antall øvrige</t>
  </si>
  <si>
    <t>Strike (Total) % :</t>
  </si>
  <si>
    <t>Totalt antall strike</t>
  </si>
  <si>
    <r>
      <t xml:space="preserve">Strike % </t>
    </r>
    <r>
      <rPr>
        <sz val="10"/>
        <color theme="1"/>
        <rFont val="Calibri"/>
        <family val="2"/>
        <scheme val="minor"/>
      </rPr>
      <t>(lommetreff)</t>
    </r>
    <r>
      <rPr>
        <b/>
        <sz val="14"/>
        <color theme="1"/>
        <rFont val="Calibri"/>
        <family val="2"/>
        <scheme val="minor"/>
      </rPr>
      <t xml:space="preserve"> :</t>
    </r>
  </si>
  <si>
    <t>1-20</t>
  </si>
  <si>
    <t>21-40</t>
  </si>
  <si>
    <t>41-20</t>
  </si>
  <si>
    <t>Gj.snitt kjeglefall 1.kast</t>
  </si>
  <si>
    <t>Total:</t>
  </si>
  <si>
    <t>Spare% total</t>
  </si>
  <si>
    <t>Navn:</t>
  </si>
  <si>
    <t>Antall øvrige ikke strike</t>
  </si>
  <si>
    <t>Antall rennekast</t>
  </si>
  <si>
    <t>Profil:</t>
  </si>
  <si>
    <t>Antall øvrig under 9</t>
  </si>
  <si>
    <t>Antall spare</t>
  </si>
  <si>
    <t>Antall slag under 9</t>
  </si>
  <si>
    <t>Spare etter slag under 9</t>
  </si>
  <si>
    <t>Antall 9'ere</t>
  </si>
  <si>
    <t>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</si>
</sst>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0" fillId="0" borderId="0" xfId="0" applyProtection="1"/>
    <xf numFmtId="17" fontId="0" fillId="0" borderId="0" xfId="0" quotePrefix="1" applyNumberFormat="1"/>
    <xf numFmtId="0" fontId="0" fillId="0" borderId="0" xfId="0" quotePrefix="1"/>
    <xf numFmtId="0" fontId="2" fillId="0" borderId="0" xfId="0" applyFont="1" applyAlignment="1">
      <alignment horizontal="center" vertical="center"/>
    </xf>
    <xf numFmtId="17" fontId="0" fillId="0" borderId="10" xfId="0" quotePrefix="1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7" fontId="0" fillId="0" borderId="0" xfId="0" quotePrefix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0" xfId="0" applyFont="1"/>
    <xf numFmtId="164" fontId="0" fillId="0" borderId="0" xfId="0" applyNumberFormat="1"/>
    <xf numFmtId="0" fontId="0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2" borderId="6" xfId="0" applyFont="1" applyFill="1" applyBorder="1"/>
    <xf numFmtId="0" fontId="9" fillId="2" borderId="8" xfId="0" applyFont="1" applyFill="1" applyBorder="1"/>
    <xf numFmtId="0" fontId="9" fillId="3" borderId="6" xfId="0" applyFont="1" applyFill="1" applyBorder="1"/>
    <xf numFmtId="0" fontId="9" fillId="3" borderId="8" xfId="0" applyFont="1" applyFill="1" applyBorder="1"/>
    <xf numFmtId="0" fontId="9" fillId="2" borderId="7" xfId="0" applyFont="1" applyFill="1" applyBorder="1"/>
    <xf numFmtId="0" fontId="9" fillId="3" borderId="7" xfId="0" applyFont="1" applyFill="1" applyBorder="1"/>
    <xf numFmtId="0" fontId="7" fillId="0" borderId="10" xfId="0" applyFont="1" applyBorder="1"/>
    <xf numFmtId="14" fontId="7" fillId="0" borderId="10" xfId="0" applyNumberFormat="1" applyFont="1" applyBorder="1"/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10" fontId="4" fillId="0" borderId="10" xfId="0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0" fontId="4" fillId="0" borderId="11" xfId="0" applyNumberFormat="1" applyFont="1" applyBorder="1" applyAlignment="1">
      <alignment horizontal="center"/>
    </xf>
    <xf numFmtId="10" fontId="4" fillId="0" borderId="12" xfId="0" applyNumberFormat="1" applyFont="1" applyBorder="1" applyAlignment="1">
      <alignment horizontal="center"/>
    </xf>
    <xf numFmtId="10" fontId="4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374695</xdr:colOff>
      <xdr:row>15</xdr:row>
      <xdr:rowOff>140401</xdr:rowOff>
    </xdr:from>
    <xdr:to>
      <xdr:col>27</xdr:col>
      <xdr:colOff>589330</xdr:colOff>
      <xdr:row>34</xdr:row>
      <xdr:rowOff>100042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CB50F417-36A4-ED4D-AEC7-6D277B4C7F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9736" y="2882308"/>
          <a:ext cx="8958870" cy="4563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9"/>
  <sheetViews>
    <sheetView tabSelected="1" topLeftCell="A6" zoomScale="85" zoomScaleNormal="85" workbookViewId="0">
      <selection activeCell="Q21" sqref="Q21"/>
    </sheetView>
  </sheetViews>
  <sheetFormatPr baseColWidth="10" defaultColWidth="11.5" defaultRowHeight="15.75" x14ac:dyDescent="0.25"/>
  <cols>
    <col min="1" max="1" width="4.25" customWidth="1"/>
    <col min="2" max="2" width="3.75" customWidth="1"/>
    <col min="3" max="3" width="4.5" customWidth="1"/>
    <col min="4" max="5" width="3.75" customWidth="1"/>
    <col min="6" max="6" width="4.25" customWidth="1"/>
    <col min="7" max="10" width="3.75" customWidth="1"/>
    <col min="11" max="11" width="4.25" customWidth="1"/>
    <col min="12" max="15" width="3.75" customWidth="1"/>
    <col min="24" max="24" width="14.5" bestFit="1" customWidth="1"/>
  </cols>
  <sheetData>
    <row r="1" spans="2:24" s="14" customFormat="1" ht="23.25" x14ac:dyDescent="0.35">
      <c r="D1" s="30" t="s">
        <v>41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 t="s">
        <v>44</v>
      </c>
      <c r="R1" s="30"/>
      <c r="S1" s="30"/>
      <c r="T1" s="30"/>
      <c r="U1" s="30"/>
      <c r="V1" s="30"/>
      <c r="W1" s="28" t="s">
        <v>50</v>
      </c>
      <c r="X1" s="29"/>
    </row>
    <row r="3" spans="2:24" ht="21" x14ac:dyDescent="0.35">
      <c r="D3" s="2" t="s">
        <v>0</v>
      </c>
    </row>
    <row r="4" spans="2:24" x14ac:dyDescent="0.25">
      <c r="D4" t="s">
        <v>1</v>
      </c>
    </row>
    <row r="5" spans="2:24" x14ac:dyDescent="0.25">
      <c r="D5" t="s">
        <v>2</v>
      </c>
    </row>
    <row r="6" spans="2:24" x14ac:dyDescent="0.25">
      <c r="D6" t="s">
        <v>3</v>
      </c>
    </row>
    <row r="7" spans="2:24" x14ac:dyDescent="0.25">
      <c r="D7" t="s">
        <v>4</v>
      </c>
    </row>
    <row r="8" spans="2:24" x14ac:dyDescent="0.25">
      <c r="D8" t="s">
        <v>5</v>
      </c>
    </row>
    <row r="9" spans="2:24" x14ac:dyDescent="0.25">
      <c r="E9" t="s">
        <v>6</v>
      </c>
    </row>
    <row r="10" spans="2:24" x14ac:dyDescent="0.25">
      <c r="E10" t="s">
        <v>7</v>
      </c>
    </row>
    <row r="11" spans="2:24" x14ac:dyDescent="0.25">
      <c r="E11" t="s">
        <v>8</v>
      </c>
    </row>
    <row r="12" spans="2:24" x14ac:dyDescent="0.25">
      <c r="E12" t="s">
        <v>9</v>
      </c>
    </row>
    <row r="13" spans="2:24" x14ac:dyDescent="0.25">
      <c r="E13" t="s">
        <v>10</v>
      </c>
    </row>
    <row r="14" spans="2:24" x14ac:dyDescent="0.25">
      <c r="E14" t="s">
        <v>11</v>
      </c>
    </row>
    <row r="16" spans="2:24" x14ac:dyDescent="0.25">
      <c r="B16" s="36" t="s">
        <v>12</v>
      </c>
      <c r="C16" s="36"/>
      <c r="D16" s="36"/>
      <c r="E16" s="36"/>
      <c r="G16" s="36" t="s">
        <v>13</v>
      </c>
      <c r="H16" s="37"/>
      <c r="I16" s="37"/>
      <c r="J16" s="37"/>
      <c r="L16" s="36" t="s">
        <v>14</v>
      </c>
      <c r="M16" s="36"/>
      <c r="N16" s="37"/>
      <c r="O16" s="37"/>
    </row>
    <row r="17" spans="1:15" ht="16.5" thickBot="1" x14ac:dyDescent="0.3">
      <c r="B17" s="35" t="s">
        <v>15</v>
      </c>
      <c r="C17" s="35"/>
      <c r="D17" s="35" t="s">
        <v>16</v>
      </c>
      <c r="E17" s="35"/>
      <c r="F17" s="1"/>
      <c r="G17" s="38" t="s">
        <v>15</v>
      </c>
      <c r="H17" s="39"/>
      <c r="I17" s="35" t="s">
        <v>16</v>
      </c>
      <c r="J17" s="35"/>
      <c r="K17" s="1"/>
      <c r="L17" s="35" t="s">
        <v>15</v>
      </c>
      <c r="M17" s="35"/>
      <c r="N17" s="35" t="s">
        <v>16</v>
      </c>
      <c r="O17" s="35"/>
    </row>
    <row r="18" spans="1:15" ht="19.5" thickBot="1" x14ac:dyDescent="0.35">
      <c r="A18" s="16">
        <v>1</v>
      </c>
      <c r="B18" s="22"/>
      <c r="C18" s="23"/>
      <c r="D18" s="24"/>
      <c r="E18" s="25"/>
      <c r="F18" s="17">
        <v>21</v>
      </c>
      <c r="G18" s="22"/>
      <c r="H18" s="26"/>
      <c r="I18" s="24"/>
      <c r="J18" s="25"/>
      <c r="K18" s="17">
        <v>41</v>
      </c>
      <c r="L18" s="22"/>
      <c r="M18" s="26"/>
      <c r="N18" s="24"/>
      <c r="O18" s="25"/>
    </row>
    <row r="19" spans="1:15" ht="19.5" thickBot="1" x14ac:dyDescent="0.35">
      <c r="A19" s="18">
        <v>2</v>
      </c>
      <c r="B19" s="22"/>
      <c r="C19" s="23"/>
      <c r="D19" s="24"/>
      <c r="E19" s="25"/>
      <c r="F19" s="19">
        <v>22</v>
      </c>
      <c r="G19" s="22"/>
      <c r="H19" s="26"/>
      <c r="I19" s="24"/>
      <c r="J19" s="25"/>
      <c r="K19" s="19">
        <v>42</v>
      </c>
      <c r="L19" s="22"/>
      <c r="M19" s="26"/>
      <c r="N19" s="24"/>
      <c r="O19" s="25"/>
    </row>
    <row r="20" spans="1:15" ht="19.5" thickBot="1" x14ac:dyDescent="0.35">
      <c r="A20" s="18">
        <v>3</v>
      </c>
      <c r="B20" s="22"/>
      <c r="C20" s="23"/>
      <c r="D20" s="24"/>
      <c r="E20" s="25"/>
      <c r="F20" s="19">
        <v>23</v>
      </c>
      <c r="G20" s="22"/>
      <c r="H20" s="26"/>
      <c r="I20" s="24"/>
      <c r="J20" s="25"/>
      <c r="K20" s="19">
        <v>43</v>
      </c>
      <c r="L20" s="22"/>
      <c r="M20" s="26"/>
      <c r="N20" s="24"/>
      <c r="O20" s="25"/>
    </row>
    <row r="21" spans="1:15" ht="19.5" thickBot="1" x14ac:dyDescent="0.35">
      <c r="A21" s="18">
        <v>4</v>
      </c>
      <c r="B21" s="22"/>
      <c r="C21" s="23"/>
      <c r="D21" s="24"/>
      <c r="E21" s="25"/>
      <c r="F21" s="19">
        <v>24</v>
      </c>
      <c r="G21" s="22"/>
      <c r="H21" s="26"/>
      <c r="I21" s="24"/>
      <c r="J21" s="27"/>
      <c r="K21" s="19">
        <v>44</v>
      </c>
      <c r="L21" s="22"/>
      <c r="M21" s="26"/>
      <c r="N21" s="24"/>
      <c r="O21" s="25"/>
    </row>
    <row r="22" spans="1:15" ht="19.5" thickBot="1" x14ac:dyDescent="0.35">
      <c r="A22" s="18">
        <v>5</v>
      </c>
      <c r="B22" s="22"/>
      <c r="C22" s="23"/>
      <c r="D22" s="24"/>
      <c r="E22" s="25"/>
      <c r="F22" s="19">
        <v>25</v>
      </c>
      <c r="G22" s="22"/>
      <c r="H22" s="26"/>
      <c r="I22" s="24"/>
      <c r="J22" s="25"/>
      <c r="K22" s="19">
        <v>45</v>
      </c>
      <c r="L22" s="22"/>
      <c r="M22" s="26"/>
      <c r="N22" s="24"/>
      <c r="O22" s="25"/>
    </row>
    <row r="23" spans="1:15" ht="19.5" thickBot="1" x14ac:dyDescent="0.35">
      <c r="A23" s="18">
        <v>6</v>
      </c>
      <c r="B23" s="22"/>
      <c r="C23" s="23"/>
      <c r="D23" s="24"/>
      <c r="E23" s="25"/>
      <c r="F23" s="19">
        <v>26</v>
      </c>
      <c r="G23" s="22"/>
      <c r="H23" s="26"/>
      <c r="I23" s="24"/>
      <c r="J23" s="25"/>
      <c r="K23" s="19">
        <v>46</v>
      </c>
      <c r="L23" s="22"/>
      <c r="M23" s="26"/>
      <c r="N23" s="24"/>
      <c r="O23" s="25"/>
    </row>
    <row r="24" spans="1:15" ht="19.5" thickBot="1" x14ac:dyDescent="0.35">
      <c r="A24" s="18">
        <v>7</v>
      </c>
      <c r="B24" s="22"/>
      <c r="C24" s="23"/>
      <c r="D24" s="24"/>
      <c r="E24" s="25"/>
      <c r="F24" s="19">
        <v>27</v>
      </c>
      <c r="G24" s="22"/>
      <c r="H24" s="26"/>
      <c r="I24" s="24"/>
      <c r="J24" s="27"/>
      <c r="K24" s="19">
        <v>47</v>
      </c>
      <c r="L24" s="22"/>
      <c r="M24" s="26"/>
      <c r="N24" s="24"/>
      <c r="O24" s="25"/>
    </row>
    <row r="25" spans="1:15" ht="19.5" thickBot="1" x14ac:dyDescent="0.35">
      <c r="A25" s="18">
        <v>8</v>
      </c>
      <c r="B25" s="22"/>
      <c r="C25" s="23"/>
      <c r="D25" s="24"/>
      <c r="E25" s="25"/>
      <c r="F25" s="19">
        <v>28</v>
      </c>
      <c r="G25" s="22"/>
      <c r="H25" s="26"/>
      <c r="I25" s="24"/>
      <c r="J25" s="25"/>
      <c r="K25" s="19">
        <v>48</v>
      </c>
      <c r="L25" s="22"/>
      <c r="M25" s="26"/>
      <c r="N25" s="24"/>
      <c r="O25" s="25"/>
    </row>
    <row r="26" spans="1:15" ht="19.5" thickBot="1" x14ac:dyDescent="0.35">
      <c r="A26" s="18">
        <v>9</v>
      </c>
      <c r="B26" s="22"/>
      <c r="C26" s="23"/>
      <c r="D26" s="24"/>
      <c r="E26" s="25"/>
      <c r="F26" s="19">
        <v>29</v>
      </c>
      <c r="G26" s="22"/>
      <c r="H26" s="26"/>
      <c r="I26" s="24"/>
      <c r="J26" s="25"/>
      <c r="K26" s="19">
        <v>49</v>
      </c>
      <c r="L26" s="22"/>
      <c r="M26" s="26"/>
      <c r="N26" s="24"/>
      <c r="O26" s="25"/>
    </row>
    <row r="27" spans="1:15" ht="19.5" thickBot="1" x14ac:dyDescent="0.35">
      <c r="A27" s="18">
        <v>10</v>
      </c>
      <c r="B27" s="22"/>
      <c r="C27" s="23"/>
      <c r="D27" s="24"/>
      <c r="E27" s="25"/>
      <c r="F27" s="19">
        <v>30</v>
      </c>
      <c r="G27" s="22"/>
      <c r="H27" s="26"/>
      <c r="I27" s="24"/>
      <c r="J27" s="25"/>
      <c r="K27" s="19">
        <v>50</v>
      </c>
      <c r="L27" s="22"/>
      <c r="M27" s="26"/>
      <c r="N27" s="24"/>
      <c r="O27" s="25"/>
    </row>
    <row r="28" spans="1:15" ht="19.5" thickBot="1" x14ac:dyDescent="0.35">
      <c r="A28" s="18">
        <v>11</v>
      </c>
      <c r="B28" s="22"/>
      <c r="C28" s="23"/>
      <c r="D28" s="24"/>
      <c r="E28" s="25"/>
      <c r="F28" s="19">
        <v>31</v>
      </c>
      <c r="G28" s="22"/>
      <c r="H28" s="26"/>
      <c r="I28" s="24"/>
      <c r="J28" s="25"/>
      <c r="K28" s="19">
        <v>51</v>
      </c>
      <c r="L28" s="22"/>
      <c r="M28" s="26"/>
      <c r="N28" s="24"/>
      <c r="O28" s="25"/>
    </row>
    <row r="29" spans="1:15" ht="19.5" thickBot="1" x14ac:dyDescent="0.35">
      <c r="A29" s="18">
        <v>12</v>
      </c>
      <c r="B29" s="22"/>
      <c r="C29" s="23"/>
      <c r="D29" s="24"/>
      <c r="E29" s="25"/>
      <c r="F29" s="19">
        <v>32</v>
      </c>
      <c r="G29" s="22"/>
      <c r="H29" s="26"/>
      <c r="I29" s="24"/>
      <c r="J29" s="25"/>
      <c r="K29" s="19">
        <v>52</v>
      </c>
      <c r="L29" s="22"/>
      <c r="M29" s="26"/>
      <c r="N29" s="24"/>
      <c r="O29" s="25"/>
    </row>
    <row r="30" spans="1:15" ht="19.5" thickBot="1" x14ac:dyDescent="0.35">
      <c r="A30" s="18">
        <v>13</v>
      </c>
      <c r="B30" s="22"/>
      <c r="C30" s="23"/>
      <c r="D30" s="24"/>
      <c r="E30" s="25"/>
      <c r="F30" s="19">
        <v>33</v>
      </c>
      <c r="G30" s="22"/>
      <c r="H30" s="26"/>
      <c r="I30" s="24"/>
      <c r="J30" s="25"/>
      <c r="K30" s="19">
        <v>53</v>
      </c>
      <c r="L30" s="22"/>
      <c r="M30" s="26"/>
      <c r="N30" s="24"/>
      <c r="O30" s="25"/>
    </row>
    <row r="31" spans="1:15" ht="19.5" thickBot="1" x14ac:dyDescent="0.35">
      <c r="A31" s="18">
        <v>14</v>
      </c>
      <c r="B31" s="22"/>
      <c r="C31" s="23"/>
      <c r="D31" s="24"/>
      <c r="E31" s="25"/>
      <c r="F31" s="19">
        <v>34</v>
      </c>
      <c r="G31" s="22"/>
      <c r="H31" s="26"/>
      <c r="I31" s="24"/>
      <c r="J31" s="25"/>
      <c r="K31" s="19">
        <v>54</v>
      </c>
      <c r="L31" s="22"/>
      <c r="M31" s="26"/>
      <c r="N31" s="24"/>
      <c r="O31" s="25"/>
    </row>
    <row r="32" spans="1:15" ht="19.5" thickBot="1" x14ac:dyDescent="0.35">
      <c r="A32" s="18">
        <v>15</v>
      </c>
      <c r="B32" s="22"/>
      <c r="C32" s="23"/>
      <c r="D32" s="24"/>
      <c r="E32" s="25"/>
      <c r="F32" s="19">
        <v>35</v>
      </c>
      <c r="G32" s="22"/>
      <c r="H32" s="26"/>
      <c r="I32" s="24"/>
      <c r="J32" s="25"/>
      <c r="K32" s="19">
        <v>55</v>
      </c>
      <c r="L32" s="22"/>
      <c r="M32" s="26"/>
      <c r="N32" s="24"/>
      <c r="O32" s="25"/>
    </row>
    <row r="33" spans="1:20" ht="19.5" thickBot="1" x14ac:dyDescent="0.35">
      <c r="A33" s="18">
        <v>16</v>
      </c>
      <c r="B33" s="22"/>
      <c r="C33" s="23"/>
      <c r="D33" s="24"/>
      <c r="E33" s="25"/>
      <c r="F33" s="19">
        <v>36</v>
      </c>
      <c r="G33" s="22"/>
      <c r="H33" s="26"/>
      <c r="I33" s="24"/>
      <c r="J33" s="25"/>
      <c r="K33" s="19">
        <v>56</v>
      </c>
      <c r="L33" s="22"/>
      <c r="M33" s="26"/>
      <c r="N33" s="24"/>
      <c r="O33" s="25"/>
    </row>
    <row r="34" spans="1:20" ht="19.5" thickBot="1" x14ac:dyDescent="0.35">
      <c r="A34" s="18">
        <v>17</v>
      </c>
      <c r="B34" s="22"/>
      <c r="C34" s="23"/>
      <c r="D34" s="24"/>
      <c r="E34" s="25"/>
      <c r="F34" s="19">
        <v>37</v>
      </c>
      <c r="G34" s="22"/>
      <c r="H34" s="26"/>
      <c r="I34" s="24"/>
      <c r="J34" s="25"/>
      <c r="K34" s="19">
        <v>57</v>
      </c>
      <c r="L34" s="22"/>
      <c r="M34" s="26"/>
      <c r="N34" s="24"/>
      <c r="O34" s="25"/>
    </row>
    <row r="35" spans="1:20" ht="19.5" thickBot="1" x14ac:dyDescent="0.35">
      <c r="A35" s="18">
        <v>18</v>
      </c>
      <c r="B35" s="22"/>
      <c r="C35" s="23"/>
      <c r="D35" s="24"/>
      <c r="E35" s="25"/>
      <c r="F35" s="19">
        <v>38</v>
      </c>
      <c r="G35" s="22"/>
      <c r="H35" s="26"/>
      <c r="I35" s="24"/>
      <c r="J35" s="25"/>
      <c r="K35" s="19">
        <v>58</v>
      </c>
      <c r="L35" s="22"/>
      <c r="M35" s="26"/>
      <c r="N35" s="24"/>
      <c r="O35" s="25"/>
    </row>
    <row r="36" spans="1:20" ht="19.5" thickBot="1" x14ac:dyDescent="0.35">
      <c r="A36" s="18">
        <v>19</v>
      </c>
      <c r="B36" s="22"/>
      <c r="C36" s="23"/>
      <c r="D36" s="24"/>
      <c r="E36" s="25"/>
      <c r="F36" s="19">
        <v>39</v>
      </c>
      <c r="G36" s="22"/>
      <c r="H36" s="26"/>
      <c r="I36" s="24"/>
      <c r="J36" s="25"/>
      <c r="K36" s="19">
        <v>59</v>
      </c>
      <c r="L36" s="22"/>
      <c r="M36" s="26"/>
      <c r="N36" s="24"/>
      <c r="O36" s="25"/>
    </row>
    <row r="37" spans="1:20" ht="19.5" thickBot="1" x14ac:dyDescent="0.35">
      <c r="A37" s="20">
        <v>20</v>
      </c>
      <c r="B37" s="22"/>
      <c r="C37" s="23"/>
      <c r="D37" s="24"/>
      <c r="E37" s="25"/>
      <c r="F37" s="21">
        <v>40</v>
      </c>
      <c r="G37" s="22"/>
      <c r="H37" s="26"/>
      <c r="I37" s="24"/>
      <c r="J37" s="25"/>
      <c r="K37" s="21">
        <v>60</v>
      </c>
      <c r="L37" s="22"/>
      <c r="M37" s="26"/>
      <c r="N37" s="24"/>
      <c r="O37" s="25"/>
    </row>
    <row r="39" spans="1:20" ht="21" x14ac:dyDescent="0.35">
      <c r="B39" s="2" t="s">
        <v>17</v>
      </c>
      <c r="C39" s="3"/>
    </row>
    <row r="40" spans="1:20" ht="18.75" x14ac:dyDescent="0.3">
      <c r="B40" s="40" t="s">
        <v>18</v>
      </c>
      <c r="C40" s="40"/>
      <c r="D40" s="40"/>
      <c r="E40" s="40"/>
      <c r="F40" s="40"/>
      <c r="G40" s="41"/>
      <c r="H40" s="33" t="str">
        <f>IFERROR(Tellere!B3/Tellere!B1,"0")</f>
        <v>0</v>
      </c>
      <c r="I40" s="33"/>
      <c r="J40" s="33"/>
    </row>
    <row r="41" spans="1:20" ht="18.75" x14ac:dyDescent="0.3">
      <c r="B41" s="40" t="s">
        <v>34</v>
      </c>
      <c r="C41" s="40"/>
      <c r="D41" s="40"/>
      <c r="E41" s="40"/>
      <c r="F41" s="40"/>
      <c r="G41" s="41"/>
      <c r="H41" s="34" t="str">
        <f>IFERROR(Tellere!B4/Tellere!B3,"0")</f>
        <v>0</v>
      </c>
      <c r="I41" s="34"/>
      <c r="J41" s="34"/>
      <c r="T41" s="15"/>
    </row>
    <row r="42" spans="1:20" ht="18.75" x14ac:dyDescent="0.3">
      <c r="B42" s="40" t="s">
        <v>32</v>
      </c>
      <c r="C42" s="40"/>
      <c r="D42" s="40"/>
      <c r="E42" s="40"/>
      <c r="F42" s="40"/>
      <c r="G42" s="41"/>
      <c r="H42" s="42" t="str">
        <f>IFERROR(Tellere!B10/Tellere!B1,"0")</f>
        <v>0</v>
      </c>
      <c r="I42" s="43"/>
      <c r="J42" s="44"/>
    </row>
    <row r="43" spans="1:20" ht="18.75" x14ac:dyDescent="0.3">
      <c r="B43" s="40" t="s">
        <v>26</v>
      </c>
      <c r="C43" s="40"/>
      <c r="D43" s="40"/>
      <c r="E43" s="40"/>
      <c r="F43" s="40"/>
      <c r="G43" s="41"/>
      <c r="H43" s="33" t="str">
        <f>IFERROR(Tellere!B5/Tellere!B1,"0")</f>
        <v>0</v>
      </c>
      <c r="I43" s="33"/>
      <c r="J43" s="33"/>
    </row>
    <row r="44" spans="1:20" ht="18.75" x14ac:dyDescent="0.3">
      <c r="B44" s="40" t="s">
        <v>27</v>
      </c>
      <c r="C44" s="40"/>
      <c r="D44" s="40"/>
      <c r="E44" s="40"/>
      <c r="F44" s="40"/>
      <c r="G44" s="41"/>
      <c r="H44" s="33" t="str">
        <f>IFERROR(Tellere!B6/Tellere!B2,"0")</f>
        <v>0</v>
      </c>
      <c r="I44" s="33"/>
      <c r="J44" s="33"/>
    </row>
    <row r="45" spans="1:20" ht="18.75" x14ac:dyDescent="0.3">
      <c r="B45" s="40" t="s">
        <v>28</v>
      </c>
      <c r="C45" s="40"/>
      <c r="D45" s="40"/>
      <c r="E45" s="40"/>
      <c r="F45" s="40"/>
      <c r="G45" s="41"/>
      <c r="H45" s="33" t="str">
        <f>IFERROR(Tellere!B7/Tellere!B6,"0")</f>
        <v>0</v>
      </c>
      <c r="I45" s="33"/>
      <c r="J45" s="33"/>
    </row>
    <row r="46" spans="1:20" ht="18.75" x14ac:dyDescent="0.3">
      <c r="B46" s="40" t="s">
        <v>29</v>
      </c>
      <c r="C46" s="40"/>
      <c r="D46" s="40"/>
      <c r="E46" s="40"/>
      <c r="F46" s="40"/>
      <c r="G46" s="41"/>
      <c r="H46" s="33" t="str">
        <f>IFERROR(Tellere!B16/Tellere!B15,"0")</f>
        <v>0</v>
      </c>
      <c r="I46" s="33"/>
      <c r="J46" s="33"/>
    </row>
    <row r="47" spans="1:20" ht="18.75" x14ac:dyDescent="0.3">
      <c r="B47" s="31" t="s">
        <v>40</v>
      </c>
      <c r="C47" s="31"/>
      <c r="D47" s="31"/>
      <c r="E47" s="31"/>
      <c r="F47" s="31"/>
      <c r="G47" s="31"/>
      <c r="H47" s="34" t="str">
        <f>IFERROR(Tellere!B14/Tellere!B2,"0")</f>
        <v>0</v>
      </c>
      <c r="I47" s="34"/>
      <c r="J47" s="34"/>
    </row>
    <row r="48" spans="1:20" ht="18.75" x14ac:dyDescent="0.3">
      <c r="B48" s="31" t="s">
        <v>38</v>
      </c>
      <c r="C48" s="31"/>
      <c r="D48" s="31"/>
      <c r="E48" s="31"/>
      <c r="F48" s="31"/>
      <c r="G48" s="31"/>
      <c r="H48" s="32">
        <f>IFERROR(Tellere!R22/Tellere!B1,0)</f>
        <v>0</v>
      </c>
      <c r="I48" s="32"/>
      <c r="J48" s="32"/>
    </row>
    <row r="49" spans="2:10" ht="18.75" x14ac:dyDescent="0.3">
      <c r="B49" s="31" t="s">
        <v>49</v>
      </c>
      <c r="C49" s="31"/>
      <c r="D49" s="31"/>
      <c r="E49" s="31"/>
      <c r="F49" s="31"/>
      <c r="G49" s="31"/>
      <c r="H49" s="32">
        <f>Tellere!B6</f>
        <v>0</v>
      </c>
      <c r="I49" s="32"/>
      <c r="J49" s="32"/>
    </row>
  </sheetData>
  <mergeCells count="33">
    <mergeCell ref="B49:G49"/>
    <mergeCell ref="H49:J49"/>
    <mergeCell ref="H44:J44"/>
    <mergeCell ref="H45:J45"/>
    <mergeCell ref="H42:J42"/>
    <mergeCell ref="B45:G45"/>
    <mergeCell ref="B46:G46"/>
    <mergeCell ref="B42:G42"/>
    <mergeCell ref="B43:G43"/>
    <mergeCell ref="B44:G44"/>
    <mergeCell ref="D17:E17"/>
    <mergeCell ref="I17:J17"/>
    <mergeCell ref="G16:J16"/>
    <mergeCell ref="B16:E16"/>
    <mergeCell ref="H43:J43"/>
    <mergeCell ref="B40:G40"/>
    <mergeCell ref="B41:G41"/>
    <mergeCell ref="Q1:R1"/>
    <mergeCell ref="S1:V1"/>
    <mergeCell ref="D1:E1"/>
    <mergeCell ref="F1:P1"/>
    <mergeCell ref="B48:G48"/>
    <mergeCell ref="H48:J48"/>
    <mergeCell ref="H46:J46"/>
    <mergeCell ref="H40:J40"/>
    <mergeCell ref="H41:J41"/>
    <mergeCell ref="B47:G47"/>
    <mergeCell ref="H47:J47"/>
    <mergeCell ref="N17:O17"/>
    <mergeCell ref="L17:M17"/>
    <mergeCell ref="L16:O16"/>
    <mergeCell ref="G17:H17"/>
    <mergeCell ref="B17:C17"/>
  </mergeCells>
  <pageMargins left="0.7" right="0.7" top="0.75" bottom="0.75" header="0.3" footer="0.3"/>
  <pageSetup paperSize="9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2"/>
  <sheetViews>
    <sheetView workbookViewId="0">
      <selection activeCell="B14" sqref="B14"/>
    </sheetView>
  </sheetViews>
  <sheetFormatPr baseColWidth="10" defaultColWidth="9" defaultRowHeight="15.75" x14ac:dyDescent="0.25"/>
  <cols>
    <col min="1" max="1" width="20.125" customWidth="1"/>
    <col min="8" max="8" width="3.5" customWidth="1"/>
    <col min="9" max="9" width="6" style="10" customWidth="1"/>
    <col min="10" max="10" width="2.125" style="10" customWidth="1"/>
    <col min="11" max="11" width="6" customWidth="1"/>
    <col min="12" max="12" width="6.5" customWidth="1"/>
    <col min="13" max="13" width="1.625" customWidth="1"/>
    <col min="14" max="15" width="5.5" customWidth="1"/>
    <col min="16" max="16" width="3.875" customWidth="1"/>
    <col min="17" max="17" width="6.25" customWidth="1"/>
    <col min="18" max="18" width="4.5" customWidth="1"/>
    <col min="19" max="19" width="3.875" customWidth="1"/>
  </cols>
  <sheetData>
    <row r="1" spans="1:15" x14ac:dyDescent="0.25">
      <c r="A1" s="4" t="s">
        <v>19</v>
      </c>
      <c r="B1" s="4">
        <f>COUNTIF(I2:I21,"&lt;&gt;0")+COUNTIF(L2:L21,"&lt;&gt;0")+COUNTIF(O2:O21,"&lt;&gt;0")+B12</f>
        <v>0</v>
      </c>
      <c r="I1" s="8" t="s">
        <v>35</v>
      </c>
      <c r="J1" s="11"/>
      <c r="K1" s="5"/>
      <c r="L1" s="6" t="s">
        <v>36</v>
      </c>
      <c r="M1" s="6"/>
      <c r="N1" s="6"/>
      <c r="O1" s="6" t="s">
        <v>37</v>
      </c>
    </row>
    <row r="2" spans="1:15" x14ac:dyDescent="0.25">
      <c r="A2" s="4" t="s">
        <v>30</v>
      </c>
      <c r="B2" s="4">
        <f>COUNTIFS(KPI!B18:B37,"&gt;0",KPI!B18:B37,"&lt;&gt;X")+COUNTIFS(KPI!D18:D37,"&gt;0",KPI!D18:D37,"&lt;&gt;X")+COUNTIFS(KPI!G18:G37,"&gt;0",KPI!G18:G37,"&lt;&gt;X")+COUNTIFS(KPI!I18:I37,"&gt;0",KPI!I18:I37,"&lt;&gt;X")+COUNTIFS(KPI!L18:L37,"&gt;0",KPI!L18:L37,"&lt;&gt;X")+COUNTIFS(KPI!N18:N37,"&gt;0",KPI!N18:N37,"&lt;&gt;X")</f>
        <v>0</v>
      </c>
      <c r="H2" s="7">
        <v>1</v>
      </c>
      <c r="I2" s="9">
        <f>IF(OR(KPI!B18="X",KPI!D18="X"),10,MAX(KPI!B18:D18))</f>
        <v>0</v>
      </c>
      <c r="J2" s="12"/>
      <c r="K2" s="7">
        <v>21</v>
      </c>
      <c r="L2" s="9">
        <f>IF(OR(KPI!G18="X",KPI!I18="X"),10,MAX(KPI!G18:I18))</f>
        <v>0</v>
      </c>
      <c r="M2" s="13"/>
      <c r="N2" s="7">
        <v>41</v>
      </c>
      <c r="O2" s="9">
        <f>IF(OR(KPI!L18="X",KPI!N18="X"),10,MAX(KPI!L18:N18))</f>
        <v>0</v>
      </c>
    </row>
    <row r="3" spans="1:15" x14ac:dyDescent="0.25">
      <c r="A3" s="4" t="s">
        <v>21</v>
      </c>
      <c r="B3" s="4">
        <f>COUNTIF(KPI!B18:B37,"&gt;0")+COUNTIF(KPI!B18:B37,"X")+COUNTIF(KPI!G18:G37,"&gt;0")+COUNTIF(KPI!G18:G37,"X")+COUNTIF(KPI!L18:L37,"&gt;0")+COUNTIF(KPI!L18:L37,"X")</f>
        <v>0</v>
      </c>
      <c r="H3" s="7">
        <v>2</v>
      </c>
      <c r="I3" s="9">
        <f>IF(OR(KPI!B19="X",KPI!D19="X"),10,MAX(KPI!B19:D19))</f>
        <v>0</v>
      </c>
      <c r="J3" s="12"/>
      <c r="K3" s="7">
        <v>22</v>
      </c>
      <c r="L3" s="9">
        <f>IF(OR(KPI!G19="X",KPI!I19="X"),10,MAX(KPI!G19:I19))</f>
        <v>0</v>
      </c>
      <c r="M3" s="13"/>
      <c r="N3" s="7">
        <v>42</v>
      </c>
      <c r="O3" s="9">
        <f>IF(OR(KPI!L19="X",KPI!N19="X"),10,MAX(KPI!L19:N19))</f>
        <v>0</v>
      </c>
    </row>
    <row r="4" spans="1:15" x14ac:dyDescent="0.25">
      <c r="A4" s="4" t="s">
        <v>20</v>
      </c>
      <c r="B4" s="4">
        <f>COUNTIF(KPI!B18:B37,"X")+COUNTIF(KPI!G18:G37,"X")+COUNTIF(KPI!L18:L37,"X")</f>
        <v>0</v>
      </c>
      <c r="H4" s="7">
        <v>3</v>
      </c>
      <c r="I4" s="9">
        <f>IF(OR(KPI!B20="X",KPI!D20="X"),10,MAX(KPI!B20:D20))</f>
        <v>0</v>
      </c>
      <c r="J4" s="12"/>
      <c r="K4" s="7">
        <v>23</v>
      </c>
      <c r="L4" s="9">
        <f>IF(OR(KPI!G20="X",KPI!I20="X"),10,MAX(KPI!G20:I20))</f>
        <v>0</v>
      </c>
      <c r="M4" s="13"/>
      <c r="N4" s="7">
        <v>43</v>
      </c>
      <c r="O4" s="9">
        <f>IF(OR(KPI!L20="X",KPI!N20="X"),10,MAX(KPI!L20:N20))</f>
        <v>0</v>
      </c>
    </row>
    <row r="5" spans="1:15" x14ac:dyDescent="0.25">
      <c r="A5" s="4" t="s">
        <v>22</v>
      </c>
      <c r="B5" s="4">
        <f>COUNTIF(KPI!B18:B37,"X")+COUNTIF(KPI!C18:C37,"/")+COUNTIF(KPI!D18:D37,"X")+COUNTIF(KPI!E18:E37,"/")+COUNTIF(KPI!G18:G37,"X")+COUNTIF(KPI!H18:H37,"/")+COUNTIF(KPI!I18:I37,"X")+COUNTIF(KPI!J18:J37,"/")+COUNTIF(KPI!L18:L37,"X")+COUNTIF(KPI!M18:M37,"/")+COUNTIF(KPI!N18:N37,"X")+COUNTIF(KPI!O18:O37,"/")</f>
        <v>0</v>
      </c>
      <c r="H5" s="7">
        <v>4</v>
      </c>
      <c r="I5" s="9">
        <f>IF(OR(KPI!B21="X",KPI!D21="X"),10,MAX(KPI!B21:D21))</f>
        <v>0</v>
      </c>
      <c r="J5" s="12"/>
      <c r="K5" s="7">
        <v>24</v>
      </c>
      <c r="L5" s="9">
        <f>IF(OR(KPI!G21="X",KPI!I21="X"),10,MAX(KPI!G21:I21))</f>
        <v>0</v>
      </c>
      <c r="M5" s="13"/>
      <c r="N5" s="7">
        <v>44</v>
      </c>
      <c r="O5" s="9">
        <f>IF(OR(KPI!L21="X",KPI!N21="X"),10,MAX(KPI!L21:N21))</f>
        <v>0</v>
      </c>
    </row>
    <row r="6" spans="1:15" x14ac:dyDescent="0.25">
      <c r="A6" s="4" t="s">
        <v>23</v>
      </c>
      <c r="B6" s="4">
        <f>COUNTIF(KPI!B18:B37,"9")+COUNTIF(KPI!D18:D37,"9")+COUNTIF(KPI!G18:G37,"9")+COUNTIF(KPI!I18:I37,"9")+COUNTIF(KPI!L18:L37,"9")+COUNTIF(KPI!N18:N37,"9")</f>
        <v>0</v>
      </c>
      <c r="H6" s="7">
        <v>5</v>
      </c>
      <c r="I6" s="9">
        <f>IF(OR(KPI!B22="X",KPI!D22="X"),10,MAX(KPI!B22:D22))</f>
        <v>0</v>
      </c>
      <c r="J6" s="12"/>
      <c r="K6" s="7">
        <v>25</v>
      </c>
      <c r="L6" s="9">
        <f>IF(OR(KPI!G22="X",KPI!I22="X"),10,MAX(KPI!G22:I22))</f>
        <v>0</v>
      </c>
      <c r="M6" s="13"/>
      <c r="N6" s="7">
        <v>45</v>
      </c>
      <c r="O6" s="9">
        <f>IF(OR(KPI!L22="X",KPI!N22="X"),10,MAX(KPI!L22:N22))</f>
        <v>0</v>
      </c>
    </row>
    <row r="7" spans="1:15" x14ac:dyDescent="0.25">
      <c r="A7" s="4" t="s">
        <v>24</v>
      </c>
      <c r="B7" s="4">
        <f>COUNTIFS(KPI!B18:B37,"9",KPI!C18:C37,"/")+COUNTIFS(KPI!D18:D37,"9",KPI!E18:E37,"/")+COUNTIFS(KPI!G18:G37,"9",KPI!H18:H37,"/")+COUNTIFS(KPI!I18:I37,"9",KPI!J18:J37,"/")+COUNTIFS(KPI!L18:L37,"9",KPI!M18:M37,"/")+COUNTIFS(KPI!N18:N37,"9",KPI!O18:O37,"/")</f>
        <v>0</v>
      </c>
      <c r="H7" s="7">
        <v>6</v>
      </c>
      <c r="I7" s="9">
        <f>IF(OR(KPI!B23="X",KPI!D23="X"),10,MAX(KPI!B23:D23))</f>
        <v>0</v>
      </c>
      <c r="J7" s="12"/>
      <c r="K7" s="7">
        <v>26</v>
      </c>
      <c r="L7" s="9">
        <f>IF(OR(KPI!G23="X",KPI!I23="X"),10,MAX(KPI!G23:I23))</f>
        <v>0</v>
      </c>
      <c r="M7" s="13"/>
      <c r="N7" s="7">
        <v>46</v>
      </c>
      <c r="O7" s="9">
        <f>IF(OR(KPI!L23="X",KPI!N23="X"),10,MAX(KPI!L23:N23))</f>
        <v>0</v>
      </c>
    </row>
    <row r="8" spans="1:15" x14ac:dyDescent="0.25">
      <c r="A8" s="4" t="s">
        <v>31</v>
      </c>
      <c r="B8" s="4">
        <f>COUNTIF(KPI!D18:D37,"&gt;0")+COUNTIF(KPI!D18:D37,"X")+COUNTIF(KPI!I18:I37,"&gt;0")+COUNTIF(KPI!I18:I37,"X")+COUNTIF(KPI!N18:N37,"&gt;0")+COUNTIF(KPI!N18:N37,"X")</f>
        <v>0</v>
      </c>
      <c r="H8" s="7">
        <v>7</v>
      </c>
      <c r="I8" s="9">
        <f>IF(OR(KPI!B24="X",KPI!D24="X"),10,MAX(KPI!B24:D24))</f>
        <v>0</v>
      </c>
      <c r="J8" s="12"/>
      <c r="K8" s="7">
        <v>27</v>
      </c>
      <c r="L8" s="9">
        <f>IF(OR(KPI!G24="X",KPI!I24="X"),10,MAX(KPI!G24:I24))</f>
        <v>0</v>
      </c>
      <c r="M8" s="13"/>
      <c r="N8" s="7">
        <v>47</v>
      </c>
      <c r="O8" s="9">
        <f>IF(OR(KPI!L24="X",KPI!N24="X"),10,MAX(KPI!L24:N24))</f>
        <v>0</v>
      </c>
    </row>
    <row r="9" spans="1:15" x14ac:dyDescent="0.25">
      <c r="A9" s="4" t="s">
        <v>25</v>
      </c>
      <c r="B9" s="4">
        <f>COUNTIF(KPI!E18:E37,"=/")+COUNTIF(KPI!J18:J37,"=/")+COUNTIF(KPI!O18:O37,"=/")</f>
        <v>0</v>
      </c>
      <c r="H9" s="7">
        <v>8</v>
      </c>
      <c r="I9" s="9">
        <f>IF(OR(KPI!B25="X",KPI!D25="X"),10,MAX(KPI!B25:D25))</f>
        <v>0</v>
      </c>
      <c r="J9" s="12"/>
      <c r="K9" s="7">
        <v>28</v>
      </c>
      <c r="L9" s="9">
        <f>IF(OR(KPI!G25="X",KPI!I25="X"),10,MAX(KPI!G25:I25))</f>
        <v>0</v>
      </c>
      <c r="M9" s="13"/>
      <c r="N9" s="7">
        <v>48</v>
      </c>
      <c r="O9" s="9">
        <f>IF(OR(KPI!L25="X",KPI!N25="X"),10,MAX(KPI!L25:N25))</f>
        <v>0</v>
      </c>
    </row>
    <row r="10" spans="1:15" x14ac:dyDescent="0.25">
      <c r="A10" s="4" t="s">
        <v>33</v>
      </c>
      <c r="B10">
        <f>COUNTIF(KPI!B18:B37,"=X")+COUNTIF(KPI!D18:D37,"=X")+COUNTIF(KPI!G18:G37,"=X")+COUNTIF(KPI!I18:I37,"=X")+COUNTIF(KPI!L18:L37,"=X")+COUNTIF(KPI!N18:N37,"=X")</f>
        <v>0</v>
      </c>
      <c r="H10" s="7">
        <v>9</v>
      </c>
      <c r="I10" s="9">
        <f>IF(OR(KPI!B26="X",KPI!D26="X"),10,MAX(KPI!B26:D26))</f>
        <v>0</v>
      </c>
      <c r="J10" s="12"/>
      <c r="K10" s="7">
        <v>29</v>
      </c>
      <c r="L10" s="9">
        <f>IF(OR(KPI!G26="X",KPI!I26="X"),10,MAX(KPI!G26:I26))</f>
        <v>0</v>
      </c>
      <c r="M10" s="13"/>
      <c r="N10" s="7">
        <v>49</v>
      </c>
      <c r="O10" s="9">
        <f>IF(OR(KPI!L26="X",KPI!N26="X"),10,MAX(KPI!L26:N26))</f>
        <v>0</v>
      </c>
    </row>
    <row r="11" spans="1:15" x14ac:dyDescent="0.25">
      <c r="A11" s="4" t="s">
        <v>42</v>
      </c>
      <c r="B11">
        <f>COUNTIFS(KPI!D18:D37,"&gt;0",KPI!D18:D37,"&lt;&gt;X")+COUNTIFS(KPI!I18:I37,"&gt;0",KPI!I18:I37,"&lt;&gt;X")+COUNTIFS(KPI!N18:N37,"&gt;0",KPI!N18:N37,"&lt;&gt;X")+COUNTIF(KPI!D18:D37,"=-")+COUNTIF(KPI!I18:I37,"=-")+COUNTIF(KPI!N18:N37,"=-")</f>
        <v>0</v>
      </c>
      <c r="H11" s="7">
        <v>10</v>
      </c>
      <c r="I11" s="9">
        <f>IF(OR(KPI!B27="X",KPI!D27="X"),10,MAX(KPI!B27:D27))</f>
        <v>0</v>
      </c>
      <c r="J11" s="12"/>
      <c r="K11" s="7">
        <v>30</v>
      </c>
      <c r="L11" s="9">
        <f>IF(OR(KPI!G27="X",KPI!I27="X"),10,MAX(KPI!G27:I27))</f>
        <v>0</v>
      </c>
      <c r="M11" s="13"/>
      <c r="N11" s="7">
        <v>50</v>
      </c>
      <c r="O11" s="9">
        <f>IF(OR(KPI!L27="X",KPI!N27="X"),10,MAX(KPI!L27:N27))</f>
        <v>0</v>
      </c>
    </row>
    <row r="12" spans="1:15" x14ac:dyDescent="0.25">
      <c r="A12" s="4" t="s">
        <v>43</v>
      </c>
      <c r="B12">
        <f>COUNTIF(KPI!B18:B37,"=-")+COUNTIF(KPI!D18:D37,"=-")+COUNTIF(KPI!G18:G37,"=-")+COUNTIF(KPI!I18:I37,"=-")+COUNTIF(KPI!L18:L37,"=-")+COUNTIF(KPI!N18:N37,"=-")</f>
        <v>0</v>
      </c>
      <c r="H12" s="7">
        <v>11</v>
      </c>
      <c r="I12" s="9">
        <f>IF(OR(KPI!B28="X",KPI!D28="X"),10,MAX(KPI!B28:D28))</f>
        <v>0</v>
      </c>
      <c r="J12" s="12"/>
      <c r="K12" s="7">
        <v>31</v>
      </c>
      <c r="L12" s="9">
        <f>IF(OR(KPI!G28="X",KPI!I28="X"),10,MAX(KPI!G28:I28))</f>
        <v>0</v>
      </c>
      <c r="M12" s="13"/>
      <c r="N12" s="7">
        <v>51</v>
      </c>
      <c r="O12" s="9">
        <f>IF(OR(KPI!L28="X",KPI!N28="X"),10,MAX(KPI!L28:N28))</f>
        <v>0</v>
      </c>
    </row>
    <row r="13" spans="1:15" x14ac:dyDescent="0.25">
      <c r="A13" s="4" t="s">
        <v>45</v>
      </c>
      <c r="B13">
        <f>COUNTIFS(KPI!D18:D37,"&gt;0",KPI!D18:D37,"&lt;9")+COUNTIFS(KPI!I18:I37,"&gt;0",KPI!I18:I37,"&lt;9")+COUNTIFS(KPI!N18:N37,"&gt;0",KPI!N18:N37,"&lt;9")+COUNTIF(KPI!D18:D37,"=-")+COUNTIF(KPI!I18:I37,"=-")+COUNTIF(KPI!N18:N37,"=-")</f>
        <v>0</v>
      </c>
      <c r="H13" s="7">
        <v>12</v>
      </c>
      <c r="I13" s="9">
        <f>IF(OR(KPI!B29="X",KPI!D29="X"),10,MAX(KPI!B29:D29))</f>
        <v>0</v>
      </c>
      <c r="J13" s="12"/>
      <c r="K13" s="7">
        <v>32</v>
      </c>
      <c r="L13" s="9">
        <f>IF(OR(KPI!G29="X",KPI!I29="X"),10,MAX(KPI!G29:I29))</f>
        <v>0</v>
      </c>
      <c r="M13" s="13"/>
      <c r="N13" s="7">
        <v>52</v>
      </c>
      <c r="O13" s="9">
        <f>IF(OR(KPI!L29="X",KPI!N29="X"),10,MAX(KPI!L29:N29))</f>
        <v>0</v>
      </c>
    </row>
    <row r="14" spans="1:15" x14ac:dyDescent="0.25">
      <c r="A14" s="4" t="s">
        <v>46</v>
      </c>
      <c r="B14">
        <f>COUNTIF(KPI!C18:C37,"=/")+COUNTIF(KPI!E18:E37,"=/")+COUNTIF(KPI!H18:H37,"=/")+COUNTIF(KPI!J18:J37,"=/")+COUNTIF(KPI!M18:M37,"=/")+COUNTIF(KPI!O18:O37,"=/")</f>
        <v>0</v>
      </c>
      <c r="H14" s="7">
        <v>13</v>
      </c>
      <c r="I14" s="9">
        <f>IF(OR(KPI!B30="X",KPI!D30="X"),10,MAX(KPI!B30:D30))</f>
        <v>0</v>
      </c>
      <c r="J14" s="12"/>
      <c r="K14" s="7">
        <v>33</v>
      </c>
      <c r="L14" s="9">
        <f>IF(OR(KPI!G30="X",KPI!I30="X"),10,MAX(KPI!G30:I30))</f>
        <v>0</v>
      </c>
      <c r="M14" s="13"/>
      <c r="N14" s="7">
        <v>53</v>
      </c>
      <c r="O14" s="9">
        <f>IF(OR(KPI!L30="X",KPI!N30="X"),10,MAX(KPI!L30:N30))</f>
        <v>0</v>
      </c>
    </row>
    <row r="15" spans="1:15" x14ac:dyDescent="0.25">
      <c r="A15" s="4" t="s">
        <v>47</v>
      </c>
      <c r="B15">
        <f>COUNTIF(KPI!B18:B37,"&lt;9")+COUNTIF(KPI!D18:D37,"&lt;9")+COUNTIF(KPI!G18:G37,"&lt;9")+COUNTIF(KPI!I18:I37,"&lt;9")+COUNTIF(KPI!L18:L37,"&lt;9")+COUNTIF(KPI!N18:N37,"&lt;9")</f>
        <v>0</v>
      </c>
      <c r="H15" s="7">
        <v>14</v>
      </c>
      <c r="I15" s="9">
        <f>IF(OR(KPI!B31="X",KPI!D31="X"),10,MAX(KPI!B31:D31))</f>
        <v>0</v>
      </c>
      <c r="J15" s="12"/>
      <c r="K15" s="7">
        <v>34</v>
      </c>
      <c r="L15" s="9">
        <f>IF(OR(KPI!G31="X",KPI!I31="X"),10,MAX(KPI!G31:I31))</f>
        <v>0</v>
      </c>
      <c r="M15" s="13"/>
      <c r="N15" s="7">
        <v>54</v>
      </c>
      <c r="O15" s="9">
        <f>IF(OR(KPI!L31="X",KPI!N31="X"),10,MAX(KPI!L31:N31))</f>
        <v>0</v>
      </c>
    </row>
    <row r="16" spans="1:15" x14ac:dyDescent="0.25">
      <c r="A16" s="4" t="s">
        <v>48</v>
      </c>
      <c r="B16">
        <f>COUNTIFS(KPI!B18:B37,"&lt;9",KPI!C18:C37,"=/")+COUNTIFS(KPI!D18:D37,"&lt;9",KPI!E18:E37,"=/")+COUNTIFS(KPI!G18:G37,"&lt;9",KPI!H18:H37,"=/")+COUNTIFS(KPI!I18:I37,"&lt;9",KPI!J18:J37,"=/")+COUNTIFS(KPI!L18:L37,"&lt;9",KPI!M18:M37,"=/")+COUNTIFS(KPI!N18:N37,"&lt;9",KPI!O18:O37,"=/")</f>
        <v>0</v>
      </c>
      <c r="H16" s="7">
        <v>15</v>
      </c>
      <c r="I16" s="9">
        <f>IF(OR(KPI!B32="X",KPI!D32="X"),10,MAX(KPI!B32:D32))</f>
        <v>0</v>
      </c>
      <c r="J16" s="12"/>
      <c r="K16" s="7">
        <v>35</v>
      </c>
      <c r="L16" s="9">
        <f>IF(OR(KPI!G32="X",KPI!I32="X"),10,MAX(KPI!G32:I32))</f>
        <v>0</v>
      </c>
      <c r="M16" s="13"/>
      <c r="N16" s="7">
        <v>55</v>
      </c>
      <c r="O16" s="9">
        <f>IF(OR(KPI!L32="X",KPI!N32="X"),10,MAX(KPI!L32:N32))</f>
        <v>0</v>
      </c>
    </row>
    <row r="17" spans="8:18" x14ac:dyDescent="0.25">
      <c r="H17" s="7">
        <v>16</v>
      </c>
      <c r="I17" s="9">
        <f>IF(OR(KPI!B33="X",KPI!D33="X"),10,MAX(KPI!B33:D33))</f>
        <v>0</v>
      </c>
      <c r="J17" s="12"/>
      <c r="K17" s="7">
        <v>36</v>
      </c>
      <c r="L17" s="9">
        <f>IF(OR(KPI!G33="X",KPI!I33="X"),10,MAX(KPI!G33:I33))</f>
        <v>0</v>
      </c>
      <c r="M17" s="13"/>
      <c r="N17" s="7">
        <v>56</v>
      </c>
      <c r="O17" s="9">
        <f>IF(OR(KPI!L33="X",KPI!N33="X"),10,MAX(KPI!L33:N33))</f>
        <v>0</v>
      </c>
    </row>
    <row r="18" spans="8:18" x14ac:dyDescent="0.25">
      <c r="H18" s="7">
        <v>17</v>
      </c>
      <c r="I18" s="9">
        <f>IF(OR(KPI!B34="X",KPI!D34="X"),10,MAX(KPI!B34:D34))</f>
        <v>0</v>
      </c>
      <c r="J18" s="12"/>
      <c r="K18" s="7">
        <v>37</v>
      </c>
      <c r="L18" s="9">
        <f>IF(OR(KPI!G34="X",KPI!I34="X"),10,MAX(KPI!G34:I34))</f>
        <v>0</v>
      </c>
      <c r="M18" s="13"/>
      <c r="N18" s="7">
        <v>57</v>
      </c>
      <c r="O18" s="9">
        <f>IF(OR(KPI!L34="X",KPI!N34="X"),10,MAX(KPI!L34:N34))</f>
        <v>0</v>
      </c>
    </row>
    <row r="19" spans="8:18" x14ac:dyDescent="0.25">
      <c r="H19" s="7">
        <v>18</v>
      </c>
      <c r="I19" s="9">
        <f>IF(OR(KPI!B35="X",KPI!D35="X"),10,MAX(KPI!B35:D35))</f>
        <v>0</v>
      </c>
      <c r="J19" s="12"/>
      <c r="K19" s="7">
        <v>38</v>
      </c>
      <c r="L19" s="9">
        <f>IF(OR(KPI!G35="X",KPI!I35="X"),10,MAX(KPI!G35:I35))</f>
        <v>0</v>
      </c>
      <c r="M19" s="13"/>
      <c r="N19" s="7">
        <v>58</v>
      </c>
      <c r="O19" s="9">
        <f>IF(OR(KPI!L35="X",KPI!N35="X"),10,MAX(KPI!L35:N35))</f>
        <v>0</v>
      </c>
    </row>
    <row r="20" spans="8:18" x14ac:dyDescent="0.25">
      <c r="H20" s="7">
        <v>19</v>
      </c>
      <c r="I20" s="9">
        <f>IF(OR(KPI!B36="X",KPI!D36="X"),10,MAX(KPI!B36:D36))</f>
        <v>0</v>
      </c>
      <c r="J20" s="12"/>
      <c r="K20" s="7">
        <v>39</v>
      </c>
      <c r="L20" s="9">
        <f>IF(OR(KPI!G36="X",KPI!I36="X"),10,MAX(KPI!G36:I36))</f>
        <v>0</v>
      </c>
      <c r="M20" s="13"/>
      <c r="N20" s="7">
        <v>59</v>
      </c>
      <c r="O20" s="9">
        <f>IF(OR(KPI!L36="X",KPI!N36="X"),10,MAX(KPI!L36:N36))</f>
        <v>0</v>
      </c>
    </row>
    <row r="21" spans="8:18" x14ac:dyDescent="0.25">
      <c r="H21" s="7">
        <v>20</v>
      </c>
      <c r="I21" s="9">
        <f>IF(OR(KPI!B37="X",KPI!D37="X"),10,MAX(KPI!B37:D37))</f>
        <v>0</v>
      </c>
      <c r="J21" s="12"/>
      <c r="K21" s="7">
        <v>40</v>
      </c>
      <c r="L21" s="9">
        <f>IF(OR(KPI!G37="X",KPI!I37="X"),10,MAX(KPI!G37:I37))</f>
        <v>0</v>
      </c>
      <c r="M21" s="13"/>
      <c r="N21" s="7">
        <v>60</v>
      </c>
      <c r="O21" s="9">
        <f>IF(OR(KPI!L37="X",KPI!N37="X"),10,MAX(KPI!L37:N37))</f>
        <v>0</v>
      </c>
    </row>
    <row r="22" spans="8:18" x14ac:dyDescent="0.25">
      <c r="I22" s="10">
        <f>SUM(I2:I21)</f>
        <v>0</v>
      </c>
      <c r="L22" s="10">
        <f>SUM(L2:L21)</f>
        <v>0</v>
      </c>
      <c r="O22" s="10">
        <f>SUM(O2:O21)</f>
        <v>0</v>
      </c>
      <c r="Q22" t="s">
        <v>39</v>
      </c>
      <c r="R22">
        <f>I22+L22+O22</f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6CED7542BCF84B8986D1D07F9A8290" ma:contentTypeVersion="12" ma:contentTypeDescription="Opprett et nytt dokument." ma:contentTypeScope="" ma:versionID="eeb028f732c458c5e294cfaac214fd44">
  <xsd:schema xmlns:xsd="http://www.w3.org/2001/XMLSchema" xmlns:xs="http://www.w3.org/2001/XMLSchema" xmlns:p="http://schemas.microsoft.com/office/2006/metadata/properties" xmlns:ns3="b4e67efe-08dc-4abc-b9a9-ad284778c271" xmlns:ns4="f5820ea3-6c27-4898-9e14-ab9b079ffce2" targetNamespace="http://schemas.microsoft.com/office/2006/metadata/properties" ma:root="true" ma:fieldsID="a1f11dc20b4b22316a38cbd10780b6db" ns3:_="" ns4:_="">
    <xsd:import namespace="b4e67efe-08dc-4abc-b9a9-ad284778c271"/>
    <xsd:import namespace="f5820ea3-6c27-4898-9e14-ab9b079ffce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Locatio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e67efe-08dc-4abc-b9a9-ad284778c27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20ea3-6c27-4898-9e14-ab9b079ffc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56713C-D4CD-4D7F-8593-FAD4031622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15A04B-336B-427A-B3AF-E573A452A942}">
  <ds:schemaRefs>
    <ds:schemaRef ds:uri="b4e67efe-08dc-4abc-b9a9-ad284778c271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f5820ea3-6c27-4898-9e14-ab9b079ffce2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F286AE2-5D28-4BDC-A92F-58AF838D8C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e67efe-08dc-4abc-b9a9-ad284778c271"/>
    <ds:schemaRef ds:uri="f5820ea3-6c27-4898-9e14-ab9b079ffc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KPI</vt:lpstr>
      <vt:lpstr>Tellere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Hämnäs, Ulf</dc:creator>
  <cp:lastModifiedBy>score</cp:lastModifiedBy>
  <cp:lastPrinted>2021-08-14T07:32:38Z</cp:lastPrinted>
  <dcterms:created xsi:type="dcterms:W3CDTF">2021-01-06T12:55:15Z</dcterms:created>
  <dcterms:modified xsi:type="dcterms:W3CDTF">2022-04-02T10:29:31Z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0x010100036CED7542BCF84B8986D1D07F9A8290</vt:lpwstr>
  </property>
</Properties>
</file>